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<sst xmlns="http://schemas.openxmlformats.org/spreadsheetml/2006/main" count="24" uniqueCount="24">
  <si>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Ceiling Height (feet):</t>
  </si>
  <si>
    <t>Sphere Bottom from Floor (inches):</t>
  </si>
  <si>
    <t>Angle from Vertical of Wires Exiting Sphere (degrees):</t>
  </si>
  <si>
    <t>and these are calculated:</t>
  </si>
  <si>
    <t>Sphere Center from Floor (inches):</t>
  </si>
  <si>
    <t>Sphere Center from Ceiling (inches):</t>
  </si>
  <si>
    <t>Sphere Top from Ceiling (inches):</t>
  </si>
  <si>
    <t>Equations</t>
  </si>
  <si>
    <t>Enter this:</t>
  </si>
  <si>
    <t>Sphere Mount Point Calculator</t>
  </si>
  <si>
    <t>Modify these only if non-standard configuration:</t>
  </si>
  <si>
    <r>
      <rPr>
        <b/>
        <sz val="11"/>
        <color indexed="17"/>
        <rFont val="Calibri"/>
        <family val="2"/>
      </rPr>
      <t>AE</t>
    </r>
    <r>
      <rPr>
        <sz val="11"/>
        <color indexed="17"/>
        <rFont val="Calibri"/>
        <family val="2"/>
      </rPr>
      <t xml:space="preserve"> - Sphere Mount Triangle Center to Edge (inches): </t>
    </r>
  </si>
  <si>
    <t>B8+B7/2</t>
  </si>
  <si>
    <t>B4*12-B12</t>
  </si>
  <si>
    <t>B13-B7/2</t>
  </si>
  <si>
    <t>TAN(RADIANS(B9))*B13</t>
  </si>
  <si>
    <t>B15*SQRT(3)</t>
  </si>
  <si>
    <t>SQRT((B16^2)-((B16/2)^2))-B15</t>
  </si>
  <si>
    <t>*NOTE - line colors match values above</t>
  </si>
  <si>
    <r>
      <rPr>
        <b/>
        <sz val="10"/>
        <color indexed="62"/>
        <rFont val="Verdana"/>
        <family val="2"/>
      </rPr>
      <t xml:space="preserve">GF </t>
    </r>
    <r>
      <rPr>
        <sz val="10"/>
        <color indexed="62"/>
        <rFont val="Verdana"/>
        <family val="2"/>
      </rPr>
      <t>- Sphere Diameter (inches):</t>
    </r>
  </si>
  <si>
    <r>
      <rPr>
        <b/>
        <sz val="11"/>
        <color indexed="16"/>
        <rFont val="Calibri"/>
        <family val="2"/>
      </rPr>
      <t>DE</t>
    </r>
    <r>
      <rPr>
        <sz val="11"/>
        <color indexed="16"/>
        <rFont val="Calibri"/>
        <family val="2"/>
      </rPr>
      <t xml:space="preserve"> - Half of Sphere Mount Triangle Side (inches):</t>
    </r>
  </si>
  <si>
    <t>1/2*B16</t>
  </si>
  <si>
    <r>
      <rPr>
        <b/>
        <sz val="11"/>
        <color indexed="16"/>
        <rFont val="Calibri"/>
        <family val="2"/>
      </rPr>
      <t>DC</t>
    </r>
    <r>
      <rPr>
        <sz val="11"/>
        <color indexed="16"/>
        <rFont val="Calibri"/>
        <family val="2"/>
      </rPr>
      <t xml:space="preserve"> - Sphere Mount Triangle Side (inches):</t>
    </r>
  </si>
  <si>
    <r>
      <rPr>
        <b/>
        <sz val="11"/>
        <color indexed="28"/>
        <rFont val="Calibri"/>
        <family val="2"/>
      </rPr>
      <t>AB</t>
    </r>
    <r>
      <rPr>
        <sz val="11"/>
        <color indexed="28"/>
        <rFont val="Calibri"/>
        <family val="2"/>
      </rPr>
      <t xml:space="preserve"> - Sphere Mount Triangle Center to Vertex (inches):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</si>
</sst>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Verdana"/>
      <family val="2"/>
    </font>
    <font>
      <sz val="8"/>
      <name val="돋움"/>
      <family val="3"/>
    </font>
    <font>
      <sz val="11"/>
      <name val="Verdana"/>
      <family val="2"/>
    </font>
    <font>
      <b/>
      <sz val="14"/>
      <name val="Verdana"/>
      <family val="2"/>
    </font>
    <font>
      <b/>
      <sz val="11"/>
      <color indexed="17"/>
      <name val="Calibri"/>
      <family val="2"/>
    </font>
    <font>
      <b/>
      <sz val="11"/>
      <name val="Verdana"/>
      <family val="2"/>
    </font>
    <font>
      <b/>
      <u val="single"/>
      <sz val="14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sz val="11"/>
      <color indexed="28"/>
      <name val="Calibri"/>
      <family val="3"/>
    </font>
    <font>
      <sz val="11"/>
      <color indexed="16"/>
      <name val="Calibri"/>
      <family val="3"/>
    </font>
    <font>
      <b/>
      <sz val="11"/>
      <color indexed="16"/>
      <name val="Calibri"/>
      <family val="2"/>
    </font>
    <font>
      <b/>
      <sz val="11"/>
      <color indexed="2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sz val="11"/>
      <color theme="7" tint="-0.4999699890613556"/>
      <name val="Calibri"/>
      <family val="3"/>
    </font>
    <font>
      <sz val="10"/>
      <color theme="4" tint="-0.24997000396251678"/>
      <name val="Verdana"/>
      <family val="2"/>
    </font>
    <font>
      <sz val="11"/>
      <color rgb="FF006000"/>
      <name val="Calibri"/>
      <family val="2"/>
    </font>
    <font>
      <sz val="11"/>
      <color theme="5" tint="-0.4999699890613556"/>
      <name val="Calibr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31" fillId="12" borderId="0" applyNumberFormat="0" applyBorder="0" applyAlignment="0" applyProtection="0"/>
    <xf numFmtId="0" fontId="2" fillId="13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32" fillId="17" borderId="0" applyNumberFormat="0" applyBorder="0" applyAlignment="0" applyProtection="0"/>
    <xf numFmtId="0" fontId="2" fillId="18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2" fillId="21" borderId="0" applyNumberFormat="0" applyAlignment="0" applyProtection="0"/>
    <xf numFmtId="0" fontId="3" fillId="3" borderId="0" applyNumberFormat="0" applyAlignment="0" applyProtection="0"/>
    <xf numFmtId="0" fontId="4" fillId="22" borderId="1" applyNumberFormat="0" applyAlignment="0" applyProtection="0"/>
    <xf numFmtId="0" fontId="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Alignment="0" applyProtection="0"/>
    <xf numFmtId="0" fontId="7" fillId="4" borderId="0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4" borderId="0" applyNumberFormat="0" applyAlignment="0" applyProtection="0"/>
    <xf numFmtId="0" fontId="0" fillId="25" borderId="7" applyNumberFormat="0" applyFont="0" applyAlignment="0" applyProtection="0"/>
    <xf numFmtId="0" fontId="14" fillId="2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Alignment="0" applyProtection="0"/>
    <xf numFmtId="0" fontId="33" fillId="26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164" fontId="34" fillId="12" borderId="0" xfId="27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4" fillId="12" borderId="0" xfId="27" applyFont="1" applyBorder="1" applyAlignment="1">
      <alignment/>
    </xf>
    <xf numFmtId="0" fontId="35" fillId="27" borderId="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0" fillId="28" borderId="12" xfId="0" applyFont="1" applyFill="1" applyBorder="1" applyAlignment="1">
      <alignment/>
    </xf>
    <xf numFmtId="0" fontId="0" fillId="0" borderId="13" xfId="0" applyBorder="1" applyAlignment="1">
      <alignment/>
    </xf>
    <xf numFmtId="0" fontId="36" fillId="17" borderId="10" xfId="34" applyFont="1" applyBorder="1" applyAlignment="1">
      <alignment/>
    </xf>
    <xf numFmtId="164" fontId="36" fillId="17" borderId="10" xfId="34" applyNumberFormat="1" applyFont="1" applyBorder="1" applyAlignment="1">
      <alignment/>
    </xf>
    <xf numFmtId="164" fontId="37" fillId="26" borderId="0" xfId="63" applyNumberFormat="1" applyFont="1" applyBorder="1" applyAlignment="1">
      <alignment/>
    </xf>
    <xf numFmtId="0" fontId="37" fillId="26" borderId="0" xfId="63" applyFont="1" applyBorder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강조색4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강조색3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나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23</xdr:row>
      <xdr:rowOff>133350</xdr:rowOff>
    </xdr:from>
    <xdr:to>
      <xdr:col>3</xdr:col>
      <xdr:colOff>885825</xdr:colOff>
      <xdr:row>53</xdr:row>
      <xdr:rowOff>85725</xdr:rowOff>
    </xdr:to>
    <xdr:pic>
      <xdr:nvPicPr>
        <xdr:cNvPr id="1" name="Picture 1" descr="sphere_mount_poin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695825"/>
          <a:ext cx="481012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zoomScalePageLayoutView="0" workbookViewId="0" topLeftCell="A1">
      <selection activeCell="D27" sqref="D27"/>
    </sheetView>
  </sheetViews>
  <sheetFormatPr defaultColWidth="11.00390625" defaultRowHeight="12.75"/>
  <cols>
    <col min="1" max="1" width="46.25390625" style="1" customWidth="1"/>
    <col min="2" max="3" width="11.00390625" style="1" customWidth="1"/>
    <col min="4" max="4" width="20.625" style="1" customWidth="1"/>
    <col min="5" max="16384" width="11.00390625" style="1" customWidth="1"/>
  </cols>
  <sheetData>
    <row r="1" spans="1:4" ht="18">
      <c r="A1" s="21" t="s">
        <v>9</v>
      </c>
      <c r="B1" s="22"/>
      <c r="C1" s="22"/>
      <c r="D1" s="22"/>
    </row>
    <row r="2" spans="1:4" ht="36" customHeight="1">
      <c r="A2" s="10"/>
      <c r="B2" s="9"/>
      <c r="C2" s="9"/>
      <c r="D2" s="9"/>
    </row>
    <row r="3" spans="1:4" ht="14.25">
      <c r="A3" s="14" t="s">
        <v>8</v>
      </c>
      <c r="B3" s="11"/>
      <c r="D3" s="4"/>
    </row>
    <row r="4" spans="1:4" ht="14.25">
      <c r="A4" s="16" t="s">
        <v>0</v>
      </c>
      <c r="B4" s="15">
        <v>18</v>
      </c>
      <c r="D4" s="4"/>
    </row>
    <row r="5" ht="22.5" customHeight="1"/>
    <row r="6" ht="12.75">
      <c r="A6" s="6" t="s">
        <v>10</v>
      </c>
    </row>
    <row r="7" spans="1:2" ht="12.75">
      <c r="A7" s="13" t="s">
        <v>19</v>
      </c>
      <c r="B7" s="13">
        <v>68</v>
      </c>
    </row>
    <row r="8" spans="1:2" ht="12.75">
      <c r="A8" s="1" t="s">
        <v>1</v>
      </c>
      <c r="B8" s="1">
        <v>52</v>
      </c>
    </row>
    <row r="9" spans="1:2" ht="12.75">
      <c r="A9" s="7" t="s">
        <v>2</v>
      </c>
      <c r="B9" s="7">
        <v>20</v>
      </c>
    </row>
    <row r="11" spans="1:4" ht="28.5" customHeight="1">
      <c r="A11" s="8" t="s">
        <v>3</v>
      </c>
      <c r="B11" s="7"/>
      <c r="D11" s="3" t="s">
        <v>7</v>
      </c>
    </row>
    <row r="12" spans="1:4" ht="12.75">
      <c r="A12" s="1" t="s">
        <v>4</v>
      </c>
      <c r="B12" s="2">
        <f>B8+B7/2</f>
        <v>86</v>
      </c>
      <c r="D12" s="4" t="s">
        <v>12</v>
      </c>
    </row>
    <row r="13" spans="1:4" ht="12.75">
      <c r="A13" s="1" t="s">
        <v>5</v>
      </c>
      <c r="B13" s="2">
        <f>B4*12-B12</f>
        <v>130</v>
      </c>
      <c r="D13" s="4" t="s">
        <v>13</v>
      </c>
    </row>
    <row r="14" spans="1:4" ht="12.75">
      <c r="A14" s="1" t="s">
        <v>6</v>
      </c>
      <c r="B14" s="2">
        <f>B13-B7/2</f>
        <v>96</v>
      </c>
      <c r="D14" s="4" t="s">
        <v>14</v>
      </c>
    </row>
    <row r="15" spans="1:4" ht="15">
      <c r="A15" s="12" t="s">
        <v>23</v>
      </c>
      <c r="B15" s="5">
        <f>TAN(RADIANS(B9))*B13</f>
        <v>47.3161304546063</v>
      </c>
      <c r="D15" s="4" t="s">
        <v>15</v>
      </c>
    </row>
    <row r="16" spans="1:4" ht="15">
      <c r="A16" s="20" t="s">
        <v>22</v>
      </c>
      <c r="B16" s="19">
        <f>B15*SQRT(3)</f>
        <v>81.9539419649352</v>
      </c>
      <c r="D16" s="4" t="s">
        <v>16</v>
      </c>
    </row>
    <row r="17" spans="1:4" ht="15">
      <c r="A17" s="20" t="s">
        <v>20</v>
      </c>
      <c r="B17" s="19">
        <f>0.5*B16</f>
        <v>40.9769709824676</v>
      </c>
      <c r="D17" s="23" t="s">
        <v>21</v>
      </c>
    </row>
    <row r="18" spans="1:4" ht="15">
      <c r="A18" s="17" t="s">
        <v>11</v>
      </c>
      <c r="B18" s="18">
        <f>SQRT((B16^2)-((B16/2)^2))-B15</f>
        <v>23.658065227303148</v>
      </c>
      <c r="D18" s="4" t="s">
        <v>17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>
      <c r="B55" s="4" t="s">
        <v>18</v>
      </c>
    </row>
  </sheetData>
  <sheetProtection/>
  <mergeCells count="1">
    <mergeCell ref="A1:D1"/>
  </mergeCells>
  <printOptions/>
  <pageMargins left="0.75" right="0.75" top="1" bottom="1" header="0.5" footer="0.5"/>
  <pageSetup fitToHeight="0" fitToWidth="0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00390625" style="1" customWidth="1"/>
  </cols>
  <sheetData/>
  <sheetProtection/>
  <printOptions/>
  <pageMargins left="0.75" right="0.75" top="1" bottom="1" header="0.5" footer="0.5"/>
  <pageSetup fitToHeight="0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6384" width="11.00390625" style="1" customWidth="1"/>
  </cols>
  <sheetData/>
  <sheetProtection/>
  <printOptions/>
  <pageMargins left="0.75" right="0.75" top="1" bottom="1" header="0.5" footer="0.5"/>
  <pageSetup fitToHeight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Biere</dc:creator>
  <cp:keywords/>
  <dc:description/>
  <cp:lastModifiedBy>Beth Russell</cp:lastModifiedBy>
  <cp:lastPrinted>2012-06-29T21:10:33Z</cp:lastPrinted>
  <dcterms:created xsi:type="dcterms:W3CDTF">2007-04-26T17:26:55Z</dcterms:created>
  <dcterms:modified xsi:type="dcterms:W3CDTF">2012-07-02T16:07:30Z</dcterms:modified>
  <cp:category/>
  <cp:version/>
  <cp:contentType/>
  <cp:contentStatus/>
  <cp:revision>1</cp:revision>
</cp:coreProperties>
</file>